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9875" windowHeight="7455"/>
  </bookViews>
  <sheets>
    <sheet name="Hoja1" sheetId="1" r:id="rId1"/>
  </sheets>
  <definedNames>
    <definedName name="_xlnm.Print_Area" localSheetId="0">Hoja1!$B$1:$K$47</definedName>
  </definedNames>
  <calcPr calcId="144525"/>
</workbook>
</file>

<file path=xl/calcChain.xml><?xml version="1.0" encoding="utf-8"?>
<calcChain xmlns="http://schemas.openxmlformats.org/spreadsheetml/2006/main">
  <c r="F44" i="1" l="1"/>
  <c r="K44" i="1" s="1"/>
  <c r="K43" i="1" s="1"/>
  <c r="J43" i="1"/>
  <c r="I43" i="1"/>
  <c r="H43" i="1"/>
  <c r="G43" i="1"/>
  <c r="E43" i="1"/>
  <c r="D43" i="1"/>
  <c r="F42" i="1"/>
  <c r="K42" i="1" s="1"/>
  <c r="K41" i="1" s="1"/>
  <c r="J41" i="1"/>
  <c r="I41" i="1"/>
  <c r="H41" i="1"/>
  <c r="G41" i="1"/>
  <c r="F41" i="1"/>
  <c r="E41" i="1"/>
  <c r="D41" i="1"/>
  <c r="F40" i="1"/>
  <c r="K40" i="1" s="1"/>
  <c r="F39" i="1"/>
  <c r="K39" i="1" s="1"/>
  <c r="F38" i="1"/>
  <c r="K38" i="1" s="1"/>
  <c r="F37" i="1"/>
  <c r="K37" i="1" s="1"/>
  <c r="J36" i="1"/>
  <c r="I36" i="1"/>
  <c r="H36" i="1"/>
  <c r="G36" i="1"/>
  <c r="E36" i="1"/>
  <c r="D36" i="1"/>
  <c r="F36" i="1" s="1"/>
  <c r="K36" i="1" s="1"/>
  <c r="F35" i="1"/>
  <c r="K35" i="1" s="1"/>
  <c r="J34" i="1"/>
  <c r="I34" i="1"/>
  <c r="H34" i="1"/>
  <c r="G34" i="1"/>
  <c r="E34" i="1"/>
  <c r="D34" i="1"/>
  <c r="F34" i="1" s="1"/>
  <c r="K34" i="1" s="1"/>
  <c r="F33" i="1"/>
  <c r="K33" i="1" s="1"/>
  <c r="F32" i="1"/>
  <c r="K32" i="1" s="1"/>
  <c r="F31" i="1"/>
  <c r="K31" i="1" s="1"/>
  <c r="F30" i="1"/>
  <c r="K30" i="1" s="1"/>
  <c r="F29" i="1"/>
  <c r="K29" i="1" s="1"/>
  <c r="F28" i="1"/>
  <c r="K28" i="1" s="1"/>
  <c r="F27" i="1"/>
  <c r="K27" i="1" s="1"/>
  <c r="F26" i="1"/>
  <c r="K26" i="1" s="1"/>
  <c r="F25" i="1"/>
  <c r="K25" i="1" s="1"/>
  <c r="J24" i="1"/>
  <c r="I24" i="1"/>
  <c r="H24" i="1"/>
  <c r="G24" i="1"/>
  <c r="E24" i="1"/>
  <c r="D24" i="1"/>
  <c r="F24" i="1" s="1"/>
  <c r="K24" i="1" s="1"/>
  <c r="F23" i="1"/>
  <c r="K23" i="1" s="1"/>
  <c r="F22" i="1"/>
  <c r="K22" i="1" s="1"/>
  <c r="F21" i="1"/>
  <c r="K21" i="1" s="1"/>
  <c r="F20" i="1"/>
  <c r="K20" i="1" s="1"/>
  <c r="F19" i="1"/>
  <c r="K19" i="1" s="1"/>
  <c r="F18" i="1"/>
  <c r="K18" i="1" s="1"/>
  <c r="F17" i="1"/>
  <c r="K17" i="1" s="1"/>
  <c r="J16" i="1"/>
  <c r="I16" i="1"/>
  <c r="H16" i="1"/>
  <c r="G16" i="1"/>
  <c r="E16" i="1"/>
  <c r="D16" i="1"/>
  <c r="F16" i="1" s="1"/>
  <c r="K16" i="1" s="1"/>
  <c r="F15" i="1"/>
  <c r="K15" i="1" s="1"/>
  <c r="F14" i="1"/>
  <c r="K14" i="1" s="1"/>
  <c r="F13" i="1"/>
  <c r="K13" i="1" s="1"/>
  <c r="F12" i="1"/>
  <c r="K12" i="1" s="1"/>
  <c r="F11" i="1"/>
  <c r="K11" i="1" s="1"/>
  <c r="J10" i="1"/>
  <c r="J45" i="1" s="1"/>
  <c r="I10" i="1"/>
  <c r="I45" i="1" s="1"/>
  <c r="H10" i="1"/>
  <c r="H45" i="1" s="1"/>
  <c r="G10" i="1"/>
  <c r="G45" i="1" s="1"/>
  <c r="E10" i="1"/>
  <c r="E45" i="1" s="1"/>
  <c r="D10" i="1"/>
  <c r="F10" i="1" s="1"/>
  <c r="K10" i="1" l="1"/>
  <c r="K45" i="1" s="1"/>
  <c r="F43" i="1"/>
  <c r="F45" i="1" s="1"/>
  <c r="D45" i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<sst xmlns="http://schemas.openxmlformats.org/spreadsheetml/2006/main" count="54" uniqueCount="54">
  <si>
    <t>ESTADO ANALÍTICO DEL EJERCICIO DEL PRESUPUESTO DE EGRESOS</t>
  </si>
  <si>
    <t>CLASIFICACIÓN POR OBJETO DEL GASTO (CAPÍTULO Y CONCEPTO)</t>
  </si>
  <si>
    <t>Del 1 de Enero al 31 de Marzo de 2017</t>
  </si>
  <si>
    <t>Ente Público:</t>
  </si>
  <si>
    <t>UNIVERSIDAD POLITECNICA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</si>
  <si>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</si>
  <si>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</si>
  <si>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</si>
  <si>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</si>
  <si>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</si>
  <si>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</si>
  <si>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</si>
  <si>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</si>
  <si>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</si>
  <si>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</si>
  <si>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</si>
  <si>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</si>
  <si>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</si>
  <si>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</si>
  <si>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</si>
  <si>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</si>
  <si>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</si>
  <si>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</si>
  <si>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</si>
  <si>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</t>
  </si>
  <si>
    <t>ALIMENTOS Y UTENSILIOS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</si>
  <si>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</si>
  <si>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</si>
  <si>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</si>
  <si>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</si>
  <si>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</si>
  <si>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</si>
  <si>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</si>
  <si>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</si>
  <si>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</si>
  <si>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</si>
  <si>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</si>
  <si>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</si>
  <si>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</si>
  <si>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</si>
  <si>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</si>
  <si>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</si>
  <si>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AYUDAS SOCIALES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</si>
  <si>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</si>
  <si>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</si>
  <si>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</si>
  <si>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</si>
  <si>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</si>
  <si>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>Inversión Pública</t>
  </si>
  <si>
    <t>OBRA PÚBLICA EN BIENES PROPIOS</t>
  </si>
  <si>
    <t>Inversiones Financieras  y Otras Provisiones</t>
  </si>
  <si>
    <t>PROVISIONES PARA CONTINGENCIAS Y OTRAS EROGACIONES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</si>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</sst>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0" xfId="0" applyFont="1" applyFill="1"/>
    <xf numFmtId="0" fontId="5" fillId="3" borderId="5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0" borderId="0" xfId="0" applyFont="1"/>
    <xf numFmtId="0" fontId="7" fillId="3" borderId="0" xfId="0" applyFont="1" applyFill="1"/>
    <xf numFmtId="0" fontId="8" fillId="0" borderId="0" xfId="0" applyFont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/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0" fontId="5" fillId="0" borderId="0" xfId="0" applyFont="1" applyBorder="1"/>
    <xf numFmtId="165" fontId="5" fillId="3" borderId="4" xfId="1" applyNumberFormat="1" applyFont="1" applyFill="1" applyBorder="1" applyAlignment="1">
      <alignment horizontal="right" vertical="center" wrapText="1"/>
    </xf>
    <xf numFmtId="165" fontId="3" fillId="3" borderId="4" xfId="1" applyNumberFormat="1" applyFont="1" applyFill="1" applyBorder="1" applyAlignment="1">
      <alignment horizontal="right" vertical="center" wrapText="1"/>
    </xf>
    <xf numFmtId="165" fontId="3" fillId="0" borderId="4" xfId="0" applyNumberFormat="1" applyFont="1" applyBorder="1"/>
    <xf numFmtId="165" fontId="3" fillId="0" borderId="0" xfId="0" applyNumberFormat="1" applyFont="1"/>
    <xf numFmtId="165" fontId="5" fillId="3" borderId="2" xfId="1" applyNumberFormat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topLeftCell="A12" workbookViewId="0">
      <selection activeCell="E17" sqref="E17"/>
    </sheetView>
  </sheetViews>
  <sheetFormatPr baseColWidth="10" defaultRowHeight="12.75" x14ac:dyDescent="0.2"/>
  <cols>
    <col min="1" max="1" width="2.42578125" style="3" customWidth="1"/>
    <col min="2" max="2" width="4.5703125" style="2" customWidth="1"/>
    <col min="3" max="3" width="57.28515625" style="2" customWidth="1"/>
    <col min="4" max="5" width="15.28515625" style="2" customWidth="1"/>
    <col min="6" max="6" width="16.28515625" style="2" customWidth="1"/>
    <col min="7" max="7" width="15.42578125" style="2" customWidth="1"/>
    <col min="8" max="8" width="15.5703125" style="2" customWidth="1"/>
    <col min="9" max="9" width="15.7109375" style="2" customWidth="1"/>
    <col min="10" max="10" width="15.28515625" style="2" customWidth="1"/>
    <col min="11" max="11" width="14.85546875" style="2" customWidth="1"/>
    <col min="12" max="12" width="3.7109375" style="3" customWidth="1"/>
    <col min="13" max="16384" width="11.42578125" style="2"/>
  </cols>
  <sheetData>
    <row r="1" spans="2:11" s="2" customForma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 s="2" customFormat="1" x14ac:dyDescent="0.2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</row>
    <row r="3" spans="2:11" s="2" customFormat="1" x14ac:dyDescent="0.2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</row>
    <row r="4" spans="2:11" s="3" customFormat="1" x14ac:dyDescent="0.2"/>
    <row r="5" spans="2:11" s="3" customFormat="1" x14ac:dyDescent="0.2">
      <c r="C5" s="4" t="s">
        <v>3</v>
      </c>
      <c r="D5" s="5" t="s">
        <v>4</v>
      </c>
      <c r="E5" s="5"/>
      <c r="F5" s="5"/>
      <c r="G5" s="5"/>
      <c r="H5" s="6"/>
      <c r="I5" s="6"/>
      <c r="J5" s="6"/>
    </row>
    <row r="6" spans="2:11" s="3" customFormat="1" x14ac:dyDescent="0.2"/>
    <row r="7" spans="2:11" s="2" customFormat="1" x14ac:dyDescent="0.2">
      <c r="B7" s="7" t="s">
        <v>5</v>
      </c>
      <c r="C7" s="7"/>
      <c r="D7" s="8" t="s">
        <v>6</v>
      </c>
      <c r="E7" s="8"/>
      <c r="F7" s="8"/>
      <c r="G7" s="8"/>
      <c r="H7" s="8"/>
      <c r="I7" s="8"/>
      <c r="J7" s="8"/>
      <c r="K7" s="8" t="s">
        <v>7</v>
      </c>
    </row>
    <row r="8" spans="2:11" s="2" customFormat="1" ht="25.5" x14ac:dyDescent="0.2">
      <c r="B8" s="7"/>
      <c r="C8" s="7"/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8"/>
    </row>
    <row r="9" spans="2:11" s="2" customFormat="1" x14ac:dyDescent="0.2">
      <c r="B9" s="7"/>
      <c r="C9" s="7"/>
      <c r="D9" s="9">
        <v>1</v>
      </c>
      <c r="E9" s="9">
        <v>2</v>
      </c>
      <c r="F9" s="9" t="s">
        <v>15</v>
      </c>
      <c r="G9" s="9">
        <v>4</v>
      </c>
      <c r="H9" s="9">
        <v>5</v>
      </c>
      <c r="I9" s="9">
        <v>6</v>
      </c>
      <c r="J9" s="9">
        <v>7</v>
      </c>
      <c r="K9" s="9" t="s">
        <v>16</v>
      </c>
    </row>
    <row r="10" spans="2:11" s="2" customFormat="1" x14ac:dyDescent="0.2">
      <c r="B10" s="10" t="s">
        <v>17</v>
      </c>
      <c r="C10" s="11"/>
      <c r="D10" s="29">
        <f>SUM(D11:D15)</f>
        <v>25768622.27</v>
      </c>
      <c r="E10" s="29">
        <f>SUM(E11:E15)</f>
        <v>28476.79</v>
      </c>
      <c r="F10" s="29">
        <f>+D10+E10</f>
        <v>25797099.059999999</v>
      </c>
      <c r="G10" s="29">
        <f>SUM(G11:G15)</f>
        <v>8387834.9800000014</v>
      </c>
      <c r="H10" s="29">
        <f t="shared" ref="H10:J10" si="0">SUM(H11:H15)</f>
        <v>8387834.9800000014</v>
      </c>
      <c r="I10" s="29">
        <f t="shared" si="0"/>
        <v>8387834.9800000014</v>
      </c>
      <c r="J10" s="29">
        <f t="shared" si="0"/>
        <v>8387834.9800000014</v>
      </c>
      <c r="K10" s="29">
        <f t="shared" ref="K10:K44" si="1">+F10-H10</f>
        <v>17409264.079999998</v>
      </c>
    </row>
    <row r="11" spans="2:11" s="2" customFormat="1" x14ac:dyDescent="0.2">
      <c r="B11" s="12"/>
      <c r="C11" s="2" t="s">
        <v>18</v>
      </c>
      <c r="D11" s="30">
        <v>14495515.550000001</v>
      </c>
      <c r="E11" s="30">
        <v>0</v>
      </c>
      <c r="F11" s="30">
        <f t="shared" ref="F11:F44" si="2">+D11+E11</f>
        <v>14495515.550000001</v>
      </c>
      <c r="G11" s="30">
        <v>4654831.03</v>
      </c>
      <c r="H11" s="30">
        <v>4654831.03</v>
      </c>
      <c r="I11" s="30">
        <v>4654831.03</v>
      </c>
      <c r="J11" s="30">
        <v>4654831.03</v>
      </c>
      <c r="K11" s="30">
        <f t="shared" si="1"/>
        <v>9840684.5199999996</v>
      </c>
    </row>
    <row r="12" spans="2:11" s="2" customFormat="1" x14ac:dyDescent="0.2">
      <c r="B12" s="12"/>
      <c r="C12" s="2" t="s">
        <v>19</v>
      </c>
      <c r="D12" s="30">
        <v>4638947.82</v>
      </c>
      <c r="E12" s="30">
        <v>0</v>
      </c>
      <c r="F12" s="30">
        <f t="shared" si="2"/>
        <v>4638947.82</v>
      </c>
      <c r="G12" s="30">
        <v>1576937.1</v>
      </c>
      <c r="H12" s="30">
        <v>1576937.1</v>
      </c>
      <c r="I12" s="30">
        <v>1576937.1</v>
      </c>
      <c r="J12" s="30">
        <v>1576937.1</v>
      </c>
      <c r="K12" s="30">
        <f t="shared" si="1"/>
        <v>3062010.72</v>
      </c>
    </row>
    <row r="13" spans="2:11" s="2" customFormat="1" x14ac:dyDescent="0.2">
      <c r="B13" s="12"/>
      <c r="C13" s="2" t="s">
        <v>20</v>
      </c>
      <c r="D13" s="30">
        <v>682782.34</v>
      </c>
      <c r="E13" s="30">
        <v>28476.79</v>
      </c>
      <c r="F13" s="30">
        <f t="shared" si="2"/>
        <v>711259.13</v>
      </c>
      <c r="G13" s="30">
        <v>6000</v>
      </c>
      <c r="H13" s="30">
        <v>6000</v>
      </c>
      <c r="I13" s="30">
        <v>6000</v>
      </c>
      <c r="J13" s="30">
        <v>6000</v>
      </c>
      <c r="K13" s="30">
        <f t="shared" si="1"/>
        <v>705259.13</v>
      </c>
    </row>
    <row r="14" spans="2:11" s="2" customFormat="1" x14ac:dyDescent="0.2">
      <c r="B14" s="12"/>
      <c r="C14" s="2" t="s">
        <v>21</v>
      </c>
      <c r="D14" s="30">
        <v>2242576.02</v>
      </c>
      <c r="E14" s="30">
        <v>0</v>
      </c>
      <c r="F14" s="30">
        <f t="shared" si="2"/>
        <v>2242576.02</v>
      </c>
      <c r="G14" s="30">
        <v>974510.57</v>
      </c>
      <c r="H14" s="30">
        <v>974510.57</v>
      </c>
      <c r="I14" s="30">
        <v>974510.57</v>
      </c>
      <c r="J14" s="30">
        <v>974510.57</v>
      </c>
      <c r="K14" s="30">
        <f t="shared" si="1"/>
        <v>1268065.4500000002</v>
      </c>
    </row>
    <row r="15" spans="2:11" s="2" customFormat="1" x14ac:dyDescent="0.2">
      <c r="B15" s="12"/>
      <c r="C15" s="2" t="s">
        <v>22</v>
      </c>
      <c r="D15" s="30">
        <v>3708800.54</v>
      </c>
      <c r="E15" s="30">
        <v>0</v>
      </c>
      <c r="F15" s="30">
        <f t="shared" si="2"/>
        <v>3708800.54</v>
      </c>
      <c r="G15" s="30">
        <v>1175556.28</v>
      </c>
      <c r="H15" s="30">
        <v>1175556.28</v>
      </c>
      <c r="I15" s="30">
        <v>1175556.28</v>
      </c>
      <c r="J15" s="30">
        <v>1175556.28</v>
      </c>
      <c r="K15" s="30">
        <f t="shared" si="1"/>
        <v>2533244.2599999998</v>
      </c>
    </row>
    <row r="16" spans="2:11" s="2" customFormat="1" x14ac:dyDescent="0.2">
      <c r="B16" s="10" t="s">
        <v>23</v>
      </c>
      <c r="C16" s="11"/>
      <c r="D16" s="29">
        <f>SUM(D17:D23)</f>
        <v>1725206.8299999998</v>
      </c>
      <c r="E16" s="29">
        <f>SUM(E17:E23)</f>
        <v>126536.95999999999</v>
      </c>
      <c r="F16" s="29">
        <f t="shared" si="2"/>
        <v>1851743.7899999998</v>
      </c>
      <c r="G16" s="29">
        <f t="shared" ref="G16:I16" si="3">SUM(G17:G23)</f>
        <v>284984.42</v>
      </c>
      <c r="H16" s="29">
        <f t="shared" si="3"/>
        <v>284984.42</v>
      </c>
      <c r="I16" s="29">
        <f t="shared" si="3"/>
        <v>284984.42</v>
      </c>
      <c r="J16" s="29">
        <f>SUM(J17:J23)</f>
        <v>284984.42</v>
      </c>
      <c r="K16" s="29">
        <f>+F16-H16</f>
        <v>1566759.3699999999</v>
      </c>
    </row>
    <row r="17" spans="2:11" s="2" customFormat="1" x14ac:dyDescent="0.2">
      <c r="B17" s="13"/>
      <c r="C17" s="2" t="s">
        <v>24</v>
      </c>
      <c r="D17" s="31">
        <v>376730.84</v>
      </c>
      <c r="E17" s="32">
        <v>20155.09</v>
      </c>
      <c r="F17" s="30">
        <f t="shared" si="2"/>
        <v>396885.93000000005</v>
      </c>
      <c r="G17" s="30">
        <v>27151.599999999999</v>
      </c>
      <c r="H17" s="30">
        <v>27151.599999999999</v>
      </c>
      <c r="I17" s="30">
        <v>27151.599999999999</v>
      </c>
      <c r="J17" s="30">
        <v>27151.599999999999</v>
      </c>
      <c r="K17" s="30">
        <f t="shared" si="1"/>
        <v>369734.33000000007</v>
      </c>
    </row>
    <row r="18" spans="2:11" s="2" customFormat="1" x14ac:dyDescent="0.2">
      <c r="B18" s="13"/>
      <c r="C18" s="2" t="s">
        <v>25</v>
      </c>
      <c r="D18" s="31">
        <v>56847.48</v>
      </c>
      <c r="E18" s="32">
        <v>991</v>
      </c>
      <c r="F18" s="30">
        <f t="shared" si="2"/>
        <v>57838.48</v>
      </c>
      <c r="G18" s="30">
        <v>15016.5</v>
      </c>
      <c r="H18" s="30">
        <v>15016.5</v>
      </c>
      <c r="I18" s="30">
        <v>15016.5</v>
      </c>
      <c r="J18" s="30">
        <v>15016.5</v>
      </c>
      <c r="K18" s="30">
        <f t="shared" si="1"/>
        <v>42821.98</v>
      </c>
    </row>
    <row r="19" spans="2:11" s="2" customFormat="1" x14ac:dyDescent="0.2">
      <c r="B19" s="13"/>
      <c r="C19" s="2" t="s">
        <v>26</v>
      </c>
      <c r="D19" s="31">
        <v>262326.08</v>
      </c>
      <c r="E19" s="32">
        <v>15336</v>
      </c>
      <c r="F19" s="30">
        <f t="shared" si="2"/>
        <v>277662.08000000002</v>
      </c>
      <c r="G19" s="30">
        <v>7342.95</v>
      </c>
      <c r="H19" s="30">
        <v>7342.95</v>
      </c>
      <c r="I19" s="30">
        <v>7342.95</v>
      </c>
      <c r="J19" s="30">
        <v>7342.95</v>
      </c>
      <c r="K19" s="30">
        <f t="shared" si="1"/>
        <v>270319.13</v>
      </c>
    </row>
    <row r="20" spans="2:11" s="2" customFormat="1" x14ac:dyDescent="0.2">
      <c r="B20" s="13"/>
      <c r="C20" s="2" t="s">
        <v>27</v>
      </c>
      <c r="D20" s="31">
        <v>135899.44</v>
      </c>
      <c r="E20" s="32">
        <v>20000</v>
      </c>
      <c r="F20" s="30">
        <f t="shared" si="2"/>
        <v>155899.44</v>
      </c>
      <c r="G20" s="30">
        <v>26068.65</v>
      </c>
      <c r="H20" s="30">
        <v>26068.65</v>
      </c>
      <c r="I20" s="30">
        <v>26068.65</v>
      </c>
      <c r="J20" s="30">
        <v>26068.65</v>
      </c>
      <c r="K20" s="30">
        <f t="shared" si="1"/>
        <v>129830.79000000001</v>
      </c>
    </row>
    <row r="21" spans="2:11" s="2" customFormat="1" x14ac:dyDescent="0.2">
      <c r="B21" s="13"/>
      <c r="C21" s="2" t="s">
        <v>28</v>
      </c>
      <c r="D21" s="31">
        <v>267053.59999999998</v>
      </c>
      <c r="E21" s="32">
        <v>3600</v>
      </c>
      <c r="F21" s="30">
        <f t="shared" si="2"/>
        <v>270653.59999999998</v>
      </c>
      <c r="G21" s="30">
        <v>151379.79</v>
      </c>
      <c r="H21" s="30">
        <v>151379.79</v>
      </c>
      <c r="I21" s="30">
        <v>151379.79</v>
      </c>
      <c r="J21" s="30">
        <v>151379.79</v>
      </c>
      <c r="K21" s="30">
        <f t="shared" si="1"/>
        <v>119273.80999999997</v>
      </c>
    </row>
    <row r="22" spans="2:11" s="2" customFormat="1" x14ac:dyDescent="0.2">
      <c r="B22" s="13"/>
      <c r="C22" s="2" t="s">
        <v>29</v>
      </c>
      <c r="D22" s="31">
        <v>276751.2</v>
      </c>
      <c r="E22" s="32">
        <v>9517.59</v>
      </c>
      <c r="F22" s="30">
        <f t="shared" si="2"/>
        <v>286268.79000000004</v>
      </c>
      <c r="G22" s="30">
        <v>0</v>
      </c>
      <c r="H22" s="30">
        <v>0</v>
      </c>
      <c r="I22" s="30">
        <v>0</v>
      </c>
      <c r="J22" s="30">
        <v>0</v>
      </c>
      <c r="K22" s="30">
        <f t="shared" si="1"/>
        <v>286268.79000000004</v>
      </c>
    </row>
    <row r="23" spans="2:11" s="2" customFormat="1" x14ac:dyDescent="0.2">
      <c r="B23" s="13"/>
      <c r="C23" s="2" t="s">
        <v>30</v>
      </c>
      <c r="D23" s="31">
        <v>349598.19</v>
      </c>
      <c r="E23" s="32">
        <v>56937.279999999999</v>
      </c>
      <c r="F23" s="30">
        <f t="shared" si="2"/>
        <v>406535.47</v>
      </c>
      <c r="G23" s="30">
        <v>58024.93</v>
      </c>
      <c r="H23" s="30">
        <v>58024.93</v>
      </c>
      <c r="I23" s="30">
        <v>58024.93</v>
      </c>
      <c r="J23" s="30">
        <v>58024.93</v>
      </c>
      <c r="K23" s="30">
        <f t="shared" si="1"/>
        <v>348510.54</v>
      </c>
    </row>
    <row r="24" spans="2:11" s="2" customFormat="1" x14ac:dyDescent="0.2">
      <c r="B24" s="10" t="s">
        <v>31</v>
      </c>
      <c r="C24" s="11"/>
      <c r="D24" s="29">
        <f>SUM(D25:D33)</f>
        <v>6652315.7999999998</v>
      </c>
      <c r="E24" s="29">
        <f>SUM(E25:E33)</f>
        <v>341616.2</v>
      </c>
      <c r="F24" s="29">
        <f t="shared" si="2"/>
        <v>6993932</v>
      </c>
      <c r="G24" s="29">
        <f>SUM(G25:G33)</f>
        <v>1203071.57</v>
      </c>
      <c r="H24" s="29">
        <f>SUM(H25:H33)</f>
        <v>1203071.57</v>
      </c>
      <c r="I24" s="29">
        <f>SUM(I25:I33)</f>
        <v>1203071.57</v>
      </c>
      <c r="J24" s="29">
        <f>SUM(J25:J33)</f>
        <v>1203071.57</v>
      </c>
      <c r="K24" s="29">
        <f t="shared" si="1"/>
        <v>5790860.4299999997</v>
      </c>
    </row>
    <row r="25" spans="2:11" s="2" customFormat="1" x14ac:dyDescent="0.2">
      <c r="B25" s="13"/>
      <c r="C25" s="2" t="s">
        <v>32</v>
      </c>
      <c r="D25" s="31">
        <v>749128.44</v>
      </c>
      <c r="E25" s="32">
        <v>0</v>
      </c>
      <c r="F25" s="30">
        <f t="shared" si="2"/>
        <v>749128.44</v>
      </c>
      <c r="G25" s="30">
        <v>296547.59999999998</v>
      </c>
      <c r="H25" s="30">
        <v>296547.59999999998</v>
      </c>
      <c r="I25" s="30">
        <v>296547.59999999998</v>
      </c>
      <c r="J25" s="30">
        <v>296547.59999999998</v>
      </c>
      <c r="K25" s="30">
        <f t="shared" si="1"/>
        <v>452580.83999999997</v>
      </c>
    </row>
    <row r="26" spans="2:11" s="2" customFormat="1" x14ac:dyDescent="0.2">
      <c r="B26" s="13"/>
      <c r="C26" s="2" t="s">
        <v>33</v>
      </c>
      <c r="D26" s="31">
        <v>468500</v>
      </c>
      <c r="E26" s="32">
        <v>53853.01</v>
      </c>
      <c r="F26" s="30">
        <f t="shared" si="2"/>
        <v>522353.01</v>
      </c>
      <c r="G26" s="30">
        <v>3853.01</v>
      </c>
      <c r="H26" s="30">
        <v>3853.01</v>
      </c>
      <c r="I26" s="30">
        <v>3853.01</v>
      </c>
      <c r="J26" s="30">
        <v>3853.01</v>
      </c>
      <c r="K26" s="30">
        <f t="shared" si="1"/>
        <v>518500</v>
      </c>
    </row>
    <row r="27" spans="2:11" s="2" customFormat="1" x14ac:dyDescent="0.2">
      <c r="B27" s="13"/>
      <c r="C27" s="2" t="s">
        <v>34</v>
      </c>
      <c r="D27" s="31">
        <v>1545363</v>
      </c>
      <c r="E27" s="32">
        <v>42760</v>
      </c>
      <c r="F27" s="30">
        <f t="shared" si="2"/>
        <v>1588123</v>
      </c>
      <c r="G27" s="30">
        <v>227580.42</v>
      </c>
      <c r="H27" s="30">
        <v>227580.42</v>
      </c>
      <c r="I27" s="30">
        <v>227580.42</v>
      </c>
      <c r="J27" s="30">
        <v>227580.42</v>
      </c>
      <c r="K27" s="30">
        <f t="shared" si="1"/>
        <v>1360542.58</v>
      </c>
    </row>
    <row r="28" spans="2:11" s="2" customFormat="1" x14ac:dyDescent="0.2">
      <c r="B28" s="13"/>
      <c r="C28" s="2" t="s">
        <v>35</v>
      </c>
      <c r="D28" s="31">
        <v>601781.41</v>
      </c>
      <c r="E28" s="32">
        <v>21471.3</v>
      </c>
      <c r="F28" s="30">
        <f t="shared" si="2"/>
        <v>623252.71000000008</v>
      </c>
      <c r="G28" s="30">
        <v>42873.86</v>
      </c>
      <c r="H28" s="30">
        <v>42873.86</v>
      </c>
      <c r="I28" s="30">
        <v>42873.86</v>
      </c>
      <c r="J28" s="30">
        <v>42873.86</v>
      </c>
      <c r="K28" s="30">
        <f t="shared" si="1"/>
        <v>580378.85000000009</v>
      </c>
    </row>
    <row r="29" spans="2:11" s="2" customFormat="1" x14ac:dyDescent="0.2">
      <c r="B29" s="13"/>
      <c r="C29" s="2" t="s">
        <v>36</v>
      </c>
      <c r="D29" s="31">
        <v>1908128.52</v>
      </c>
      <c r="E29" s="32">
        <v>175383.76</v>
      </c>
      <c r="F29" s="30">
        <f t="shared" si="2"/>
        <v>2083512.28</v>
      </c>
      <c r="G29" s="30">
        <v>242502.64</v>
      </c>
      <c r="H29" s="30">
        <v>242502.64</v>
      </c>
      <c r="I29" s="30">
        <v>242502.64</v>
      </c>
      <c r="J29" s="30">
        <v>242502.64</v>
      </c>
      <c r="K29" s="30">
        <f t="shared" si="1"/>
        <v>1841009.6400000001</v>
      </c>
    </row>
    <row r="30" spans="2:11" s="2" customFormat="1" x14ac:dyDescent="0.2">
      <c r="B30" s="13"/>
      <c r="C30" s="2" t="s">
        <v>37</v>
      </c>
      <c r="D30" s="31">
        <v>209747.4</v>
      </c>
      <c r="E30" s="32">
        <v>0</v>
      </c>
      <c r="F30" s="30">
        <f t="shared" si="2"/>
        <v>209747.4</v>
      </c>
      <c r="G30" s="30">
        <v>0</v>
      </c>
      <c r="H30" s="30">
        <v>0</v>
      </c>
      <c r="I30" s="30">
        <v>0</v>
      </c>
      <c r="J30" s="30">
        <v>0</v>
      </c>
      <c r="K30" s="30">
        <f t="shared" si="1"/>
        <v>209747.4</v>
      </c>
    </row>
    <row r="31" spans="2:11" s="2" customFormat="1" x14ac:dyDescent="0.2">
      <c r="B31" s="13"/>
      <c r="C31" s="2" t="s">
        <v>38</v>
      </c>
      <c r="D31" s="31">
        <v>185051.92</v>
      </c>
      <c r="E31" s="32">
        <v>23536.400000000001</v>
      </c>
      <c r="F31" s="30">
        <f>+D31+E31</f>
        <v>208588.32</v>
      </c>
      <c r="G31" s="30">
        <v>56955.55</v>
      </c>
      <c r="H31" s="30">
        <v>56955.55</v>
      </c>
      <c r="I31" s="30">
        <v>56955.55</v>
      </c>
      <c r="J31" s="30">
        <v>56955.55</v>
      </c>
      <c r="K31" s="30">
        <f t="shared" si="1"/>
        <v>151632.77000000002</v>
      </c>
    </row>
    <row r="32" spans="2:11" s="2" customFormat="1" x14ac:dyDescent="0.2">
      <c r="B32" s="13"/>
      <c r="C32" s="2" t="s">
        <v>39</v>
      </c>
      <c r="D32" s="31">
        <v>565296.48</v>
      </c>
      <c r="E32" s="32">
        <v>-75737.81</v>
      </c>
      <c r="F32" s="30">
        <f>+D32+E32</f>
        <v>489558.67</v>
      </c>
      <c r="G32" s="30">
        <v>139622.49</v>
      </c>
      <c r="H32" s="30">
        <v>139622.49</v>
      </c>
      <c r="I32" s="30">
        <v>139622.49</v>
      </c>
      <c r="J32" s="30">
        <v>139622.49</v>
      </c>
      <c r="K32" s="30">
        <f t="shared" si="1"/>
        <v>349936.18</v>
      </c>
    </row>
    <row r="33" spans="1:12" x14ac:dyDescent="0.2">
      <c r="B33" s="13"/>
      <c r="C33" s="2" t="s">
        <v>40</v>
      </c>
      <c r="D33" s="31">
        <v>419318.63</v>
      </c>
      <c r="E33" s="32">
        <v>100349.54</v>
      </c>
      <c r="F33" s="30">
        <f>+D33+E33</f>
        <v>519668.17</v>
      </c>
      <c r="G33" s="30">
        <v>193136</v>
      </c>
      <c r="H33" s="30">
        <v>193136</v>
      </c>
      <c r="I33" s="30">
        <v>193136</v>
      </c>
      <c r="J33" s="30">
        <v>193136</v>
      </c>
      <c r="K33" s="30">
        <f t="shared" si="1"/>
        <v>326532.17</v>
      </c>
    </row>
    <row r="34" spans="1:12" x14ac:dyDescent="0.2">
      <c r="B34" s="10" t="s">
        <v>41</v>
      </c>
      <c r="C34" s="11"/>
      <c r="D34" s="29">
        <f>SUM(D35:D35)</f>
        <v>0</v>
      </c>
      <c r="E34" s="29">
        <f>SUM(E35:E35)</f>
        <v>79653</v>
      </c>
      <c r="F34" s="29">
        <f t="shared" si="2"/>
        <v>79653</v>
      </c>
      <c r="G34" s="29">
        <f>SUM(G35:G35)</f>
        <v>25323</v>
      </c>
      <c r="H34" s="29">
        <f>SUM(H35:H35)</f>
        <v>25323</v>
      </c>
      <c r="I34" s="29">
        <f>SUM(I35:I35)</f>
        <v>25323</v>
      </c>
      <c r="J34" s="29">
        <f>SUM(J35:J35)</f>
        <v>25323</v>
      </c>
      <c r="K34" s="29">
        <f t="shared" si="1"/>
        <v>54330</v>
      </c>
    </row>
    <row r="35" spans="1:12" x14ac:dyDescent="0.2">
      <c r="B35" s="13"/>
      <c r="C35" s="2" t="s">
        <v>42</v>
      </c>
      <c r="D35" s="30">
        <v>0</v>
      </c>
      <c r="E35" s="30">
        <v>79653</v>
      </c>
      <c r="F35" s="30">
        <f t="shared" si="2"/>
        <v>79653</v>
      </c>
      <c r="G35" s="30">
        <v>25323</v>
      </c>
      <c r="H35" s="30">
        <v>25323</v>
      </c>
      <c r="I35" s="30">
        <v>25323</v>
      </c>
      <c r="J35" s="30">
        <v>25323</v>
      </c>
      <c r="K35" s="30">
        <f t="shared" si="1"/>
        <v>54330</v>
      </c>
    </row>
    <row r="36" spans="1:12" x14ac:dyDescent="0.2">
      <c r="B36" s="10" t="s">
        <v>43</v>
      </c>
      <c r="C36" s="11"/>
      <c r="D36" s="29">
        <f>SUM(D37:D40)</f>
        <v>65000</v>
      </c>
      <c r="E36" s="29">
        <f>SUM(E37:E40)</f>
        <v>3258522.94</v>
      </c>
      <c r="F36" s="29">
        <f t="shared" si="2"/>
        <v>3323522.94</v>
      </c>
      <c r="G36" s="29">
        <f>SUM(G37:G40)</f>
        <v>979161.26</v>
      </c>
      <c r="H36" s="29">
        <f>SUM(H37:H40)</f>
        <v>979161.26</v>
      </c>
      <c r="I36" s="29">
        <f>SUM(I37:I40)</f>
        <v>979161.26</v>
      </c>
      <c r="J36" s="29">
        <f>SUM(J37:J40)</f>
        <v>979161.26</v>
      </c>
      <c r="K36" s="29">
        <f t="shared" si="1"/>
        <v>2344361.6799999997</v>
      </c>
    </row>
    <row r="37" spans="1:12" x14ac:dyDescent="0.2">
      <c r="B37" s="13"/>
      <c r="C37" s="2" t="s">
        <v>44</v>
      </c>
      <c r="D37" s="30">
        <v>65000</v>
      </c>
      <c r="E37" s="30">
        <v>2951454.79</v>
      </c>
      <c r="F37" s="30">
        <f t="shared" si="2"/>
        <v>3016454.79</v>
      </c>
      <c r="G37" s="30">
        <v>843146.8</v>
      </c>
      <c r="H37" s="30">
        <v>843146.8</v>
      </c>
      <c r="I37" s="30">
        <v>843146.8</v>
      </c>
      <c r="J37" s="30">
        <v>843146.8</v>
      </c>
      <c r="K37" s="30">
        <f t="shared" si="1"/>
        <v>2173307.9900000002</v>
      </c>
    </row>
    <row r="38" spans="1:12" x14ac:dyDescent="0.2">
      <c r="B38" s="13"/>
      <c r="C38" s="2" t="s">
        <v>45</v>
      </c>
      <c r="D38" s="30">
        <v>0</v>
      </c>
      <c r="E38" s="30">
        <v>96632.7</v>
      </c>
      <c r="F38" s="30">
        <f t="shared" si="2"/>
        <v>96632.7</v>
      </c>
      <c r="G38" s="30">
        <v>46014.1</v>
      </c>
      <c r="H38" s="30">
        <v>46014.1</v>
      </c>
      <c r="I38" s="30">
        <v>46014.1</v>
      </c>
      <c r="J38" s="30">
        <v>46014.1</v>
      </c>
      <c r="K38" s="30">
        <f t="shared" si="1"/>
        <v>50618.6</v>
      </c>
    </row>
    <row r="39" spans="1:12" x14ac:dyDescent="0.2">
      <c r="B39" s="13"/>
      <c r="C39" s="2" t="s">
        <v>46</v>
      </c>
      <c r="D39" s="30">
        <v>0</v>
      </c>
      <c r="E39" s="30">
        <v>2759.09</v>
      </c>
      <c r="F39" s="30">
        <f t="shared" si="2"/>
        <v>2759.09</v>
      </c>
      <c r="G39" s="30">
        <v>0</v>
      </c>
      <c r="H39" s="30">
        <v>0</v>
      </c>
      <c r="I39" s="30">
        <v>0</v>
      </c>
      <c r="J39" s="30">
        <v>0</v>
      </c>
      <c r="K39" s="30">
        <f t="shared" si="1"/>
        <v>2759.09</v>
      </c>
    </row>
    <row r="40" spans="1:12" x14ac:dyDescent="0.2">
      <c r="B40" s="13"/>
      <c r="C40" s="2" t="s">
        <v>47</v>
      </c>
      <c r="D40" s="30">
        <v>0</v>
      </c>
      <c r="E40" s="30">
        <v>207676.36</v>
      </c>
      <c r="F40" s="30">
        <f t="shared" si="2"/>
        <v>207676.36</v>
      </c>
      <c r="G40" s="30">
        <v>90000.36</v>
      </c>
      <c r="H40" s="30">
        <v>90000.36</v>
      </c>
      <c r="I40" s="30">
        <v>90000.36</v>
      </c>
      <c r="J40" s="30">
        <v>90000.36</v>
      </c>
      <c r="K40" s="30">
        <f t="shared" si="1"/>
        <v>117675.99999999999</v>
      </c>
    </row>
    <row r="41" spans="1:12" x14ac:dyDescent="0.2">
      <c r="B41" s="10" t="s">
        <v>48</v>
      </c>
      <c r="C41" s="11"/>
      <c r="D41" s="29">
        <f>+D42</f>
        <v>0</v>
      </c>
      <c r="E41" s="29">
        <f t="shared" ref="E41:J41" si="4">+E42</f>
        <v>1145655.5</v>
      </c>
      <c r="F41" s="29">
        <f t="shared" si="4"/>
        <v>1145655.5</v>
      </c>
      <c r="G41" s="29">
        <f t="shared" si="4"/>
        <v>702993.84</v>
      </c>
      <c r="H41" s="29">
        <f t="shared" si="4"/>
        <v>702993.84</v>
      </c>
      <c r="I41" s="29">
        <f t="shared" si="4"/>
        <v>702993.84</v>
      </c>
      <c r="J41" s="29">
        <f t="shared" si="4"/>
        <v>702993.84</v>
      </c>
      <c r="K41" s="29">
        <f>+K42</f>
        <v>442661.66000000003</v>
      </c>
    </row>
    <row r="42" spans="1:12" x14ac:dyDescent="0.2">
      <c r="B42" s="13"/>
      <c r="C42" s="2" t="s">
        <v>49</v>
      </c>
      <c r="D42" s="30">
        <v>0</v>
      </c>
      <c r="E42" s="30">
        <v>1145655.5</v>
      </c>
      <c r="F42" s="30">
        <f t="shared" si="2"/>
        <v>1145655.5</v>
      </c>
      <c r="G42" s="31">
        <v>702993.84</v>
      </c>
      <c r="H42" s="31">
        <v>702993.84</v>
      </c>
      <c r="I42" s="31">
        <v>702993.84</v>
      </c>
      <c r="J42" s="32">
        <v>702993.84</v>
      </c>
      <c r="K42" s="30">
        <f t="shared" si="1"/>
        <v>442661.66000000003</v>
      </c>
    </row>
    <row r="43" spans="1:12" x14ac:dyDescent="0.2">
      <c r="B43" s="10" t="s">
        <v>50</v>
      </c>
      <c r="C43" s="11"/>
      <c r="D43" s="29">
        <f>+D44</f>
        <v>480423.56</v>
      </c>
      <c r="E43" s="29">
        <f t="shared" ref="E43:J43" si="5">+E44</f>
        <v>484011.79</v>
      </c>
      <c r="F43" s="29">
        <f t="shared" si="5"/>
        <v>964435.35</v>
      </c>
      <c r="G43" s="29">
        <f t="shared" si="5"/>
        <v>0</v>
      </c>
      <c r="H43" s="29">
        <f t="shared" si="5"/>
        <v>0</v>
      </c>
      <c r="I43" s="29">
        <f t="shared" si="5"/>
        <v>0</v>
      </c>
      <c r="J43" s="29">
        <f t="shared" si="5"/>
        <v>0</v>
      </c>
      <c r="K43" s="29">
        <f>+K44</f>
        <v>964435.35</v>
      </c>
    </row>
    <row r="44" spans="1:12" ht="25.5" x14ac:dyDescent="0.2">
      <c r="B44" s="13"/>
      <c r="C44" s="14" t="s">
        <v>51</v>
      </c>
      <c r="D44" s="30">
        <v>480423.56</v>
      </c>
      <c r="E44" s="30">
        <v>484011.79</v>
      </c>
      <c r="F44" s="30">
        <f t="shared" si="2"/>
        <v>964435.35</v>
      </c>
      <c r="G44" s="30">
        <v>0</v>
      </c>
      <c r="H44" s="30">
        <v>0</v>
      </c>
      <c r="I44" s="30">
        <v>0</v>
      </c>
      <c r="J44" s="30">
        <v>0</v>
      </c>
      <c r="K44" s="30">
        <f t="shared" si="1"/>
        <v>964435.35</v>
      </c>
    </row>
    <row r="45" spans="1:12" s="18" customFormat="1" x14ac:dyDescent="0.2">
      <c r="A45" s="15"/>
      <c r="B45" s="16"/>
      <c r="C45" s="17" t="s">
        <v>52</v>
      </c>
      <c r="D45" s="33">
        <f>+D10+D16+D24+D34+D36+D41+D43</f>
        <v>34691568.460000001</v>
      </c>
      <c r="E45" s="33">
        <f t="shared" ref="E45:K45" si="6">+E10+E16+E24+E34+E36+E41+E43</f>
        <v>5464473.1799999997</v>
      </c>
      <c r="F45" s="33">
        <f t="shared" si="6"/>
        <v>40156041.639999993</v>
      </c>
      <c r="G45" s="33">
        <f>+G10+G16+G24+G34+G36+G41+G43</f>
        <v>11583369.070000002</v>
      </c>
      <c r="H45" s="33">
        <f t="shared" si="6"/>
        <v>11583369.070000002</v>
      </c>
      <c r="I45" s="33">
        <f t="shared" si="6"/>
        <v>11583369.070000002</v>
      </c>
      <c r="J45" s="33">
        <f t="shared" si="6"/>
        <v>11583369.070000002</v>
      </c>
      <c r="K45" s="33">
        <f t="shared" si="6"/>
        <v>28572672.57</v>
      </c>
      <c r="L45" s="15"/>
    </row>
    <row r="47" spans="1:12" x14ac:dyDescent="0.2">
      <c r="B47" s="19" t="s">
        <v>53</v>
      </c>
      <c r="F47" s="20"/>
      <c r="G47" s="20"/>
      <c r="H47" s="20"/>
      <c r="I47" s="20"/>
      <c r="J47" s="20"/>
      <c r="K47" s="20"/>
    </row>
    <row r="49" spans="1:12" s="22" customFormat="1" x14ac:dyDescent="0.2">
      <c r="D49" s="23"/>
      <c r="E49" s="23"/>
      <c r="F49" s="23"/>
      <c r="G49" s="23"/>
      <c r="H49" s="23"/>
      <c r="I49" s="23"/>
      <c r="J49" s="23"/>
      <c r="K49" s="23"/>
    </row>
    <row r="50" spans="1:12" s="22" customFormat="1" x14ac:dyDescent="0.2"/>
    <row r="51" spans="1:12" s="22" customFormat="1" x14ac:dyDescent="0.2">
      <c r="C51" s="24"/>
      <c r="E51" s="25"/>
      <c r="G51" s="21"/>
      <c r="H51" s="26"/>
      <c r="I51" s="26"/>
      <c r="J51" s="26"/>
      <c r="K51" s="21"/>
    </row>
    <row r="52" spans="1:12" s="22" customFormat="1" x14ac:dyDescent="0.2">
      <c r="C52" s="24"/>
      <c r="G52" s="21"/>
      <c r="H52" s="26"/>
      <c r="I52" s="26"/>
      <c r="J52" s="26"/>
      <c r="K52" s="21"/>
    </row>
    <row r="53" spans="1:12" s="22" customFormat="1" x14ac:dyDescent="0.2">
      <c r="A53" s="27"/>
      <c r="L53" s="27"/>
    </row>
    <row r="54" spans="1:12" s="22" customFormat="1" x14ac:dyDescent="0.2">
      <c r="K54" s="28"/>
    </row>
    <row r="55" spans="1:12" s="22" customFormat="1" x14ac:dyDescent="0.2">
      <c r="A55" s="27"/>
      <c r="L55" s="27"/>
    </row>
    <row r="56" spans="1:12" s="22" customFormat="1" x14ac:dyDescent="0.2">
      <c r="A56" s="27"/>
      <c r="L56" s="27"/>
    </row>
    <row r="57" spans="1:12" s="22" customFormat="1" x14ac:dyDescent="0.2">
      <c r="A57" s="27"/>
      <c r="L57" s="27"/>
    </row>
    <row r="58" spans="1:12" s="22" customFormat="1" x14ac:dyDescent="0.2">
      <c r="A58" s="27"/>
      <c r="L58" s="27"/>
    </row>
    <row r="59" spans="1:12" s="22" customFormat="1" x14ac:dyDescent="0.2">
      <c r="A59" s="27"/>
      <c r="L59" s="27"/>
    </row>
    <row r="60" spans="1:12" s="22" customFormat="1" x14ac:dyDescent="0.2">
      <c r="A60" s="27"/>
      <c r="L60" s="27"/>
    </row>
    <row r="61" spans="1:12" s="22" customFormat="1" x14ac:dyDescent="0.2">
      <c r="A61" s="27"/>
      <c r="L61" s="27"/>
    </row>
    <row r="62" spans="1:12" s="22" customFormat="1" x14ac:dyDescent="0.2">
      <c r="A62" s="27"/>
      <c r="L62" s="27"/>
    </row>
  </sheetData>
  <mergeCells count="15">
    <mergeCell ref="B43:C43"/>
    <mergeCell ref="H51:J51"/>
    <mergeCell ref="H52:J52"/>
    <mergeCell ref="B10:C10"/>
    <mergeCell ref="B16:C16"/>
    <mergeCell ref="B24:C24"/>
    <mergeCell ref="B34:C34"/>
    <mergeCell ref="B36:C36"/>
    <mergeCell ref="B41:C41"/>
    <mergeCell ref="B1:K1"/>
    <mergeCell ref="B2:K2"/>
    <mergeCell ref="B3:K3"/>
    <mergeCell ref="B7:C9"/>
    <mergeCell ref="D7:J7"/>
    <mergeCell ref="K7:K8"/>
  </mergeCells>
  <pageMargins left="0.70866141732283472" right="0.70866141732283472" top="0.74803149606299213" bottom="0.74803149606299213" header="0.31496062992125984" footer="0.31496062992125984"/>
  <pageSetup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2017-07-10T16:46:02Z</cp:lastPrinted>
  <dcterms:created xsi:type="dcterms:W3CDTF">2017-07-10T16:44:39Z</dcterms:created>
  <dcterms:modified xsi:type="dcterms:W3CDTF">2017-07-10T16:46:34Z</dcterms:modified>
</cp:coreProperties>
</file>